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r.migranova\Documents\Закупки\2015 г\Проволока оцинкованная, катанка\"/>
    </mc:Choice>
  </mc:AlternateContent>
  <bookViews>
    <workbookView xWindow="0" yWindow="0" windowWidth="21600" windowHeight="9735"/>
  </bookViews>
  <sheets>
    <sheet name="Спецификация к прил 1,1" sheetId="1" r:id="rId1"/>
    <sheet name="График доставки к прил 1,1" sheetId="3" r:id="rId2"/>
    <sheet name="XLR_NoRangeSheet" sheetId="2" state="veryHidden" r:id="rId3"/>
  </sheets>
  <externalReferences>
    <externalReference r:id="rId4"/>
  </externalReferences>
  <definedNames>
    <definedName name="Query1">'Спецификация к прил 1,1'!$A$7:$AC$10</definedName>
    <definedName name="Query1_NOTE" hidden="1">[1]XLR_NoRangeSheet!$J$6</definedName>
    <definedName name="Query1_TIPNAME" hidden="1">[1]XLR_NoRangeSheet!$R$6</definedName>
    <definedName name="Query1_UA2NAME" hidden="1">[1]XLR_NoRangeSheet!$P$6</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PRIL_NOMER" hidden="1">XLR_NoRangeSheet!$S$6</definedName>
    <definedName name="Query2_SROK" hidden="1">XLR_NoRangeSheet!$K$6</definedName>
    <definedName name="Query2_TEL" hidden="1">XLR_NoRangeSheet!$G$6</definedName>
    <definedName name="Query2_TIP" hidden="1">XLR_NoRangeSheet!$Q$6</definedName>
    <definedName name="Query2_TIPNAME" hidden="1">XLR_NoRangeSheet!$R$6</definedName>
    <definedName name="Query2_UA2" hidden="1">XLR_NoRangeSheet!$O$6</definedName>
    <definedName name="Query2_UA2NAME" hidden="1">XLR_NoRangeSheet!$P$6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'Спецификация к прил 1,1'!$A$15:$O$15</definedName>
    <definedName name="XLR_ERRNAMESTR" hidden="1">XLR_NoRangeSheet!$B$5</definedName>
    <definedName name="XLR_VERSION" hidden="1">XLR_NoRangeSheet!$A$5</definedName>
    <definedName name="_xlnm.Print_Area" localSheetId="1">'График доставки к прил 1,1'!$A$1:$O$28</definedName>
  </definedNames>
  <calcPr calcId="152511"/>
</workbook>
</file>

<file path=xl/calcChain.xml><?xml version="1.0" encoding="utf-8"?>
<calcChain xmlns="http://schemas.openxmlformats.org/spreadsheetml/2006/main">
  <c r="L9" i="1" l="1"/>
  <c r="M9" i="1" s="1"/>
  <c r="M8" i="1" l="1"/>
  <c r="L7" i="1"/>
  <c r="M7" i="1" s="1"/>
  <c r="M10" i="1" s="1"/>
  <c r="L28" i="3" l="1"/>
  <c r="K28" i="3"/>
  <c r="J28" i="3"/>
  <c r="I28" i="3"/>
  <c r="H28" i="3"/>
  <c r="G28" i="3"/>
  <c r="F28" i="3"/>
  <c r="E28" i="3"/>
  <c r="B27" i="3"/>
  <c r="B26" i="3"/>
  <c r="B25" i="3"/>
  <c r="B24" i="3"/>
  <c r="B23" i="3"/>
  <c r="B22" i="3"/>
  <c r="B21" i="3"/>
  <c r="B20" i="3"/>
  <c r="B19" i="3"/>
  <c r="B18" i="3"/>
  <c r="B17" i="3"/>
  <c r="B16" i="3"/>
  <c r="B15" i="3"/>
  <c r="B14" i="3"/>
  <c r="B13" i="3"/>
  <c r="B12" i="3"/>
  <c r="B11" i="3"/>
  <c r="B10" i="3"/>
  <c r="B9" i="3"/>
  <c r="B8" i="3"/>
  <c r="C4" i="3"/>
  <c r="N3" i="3"/>
  <c r="N2" i="3"/>
  <c r="L10" i="1" l="1"/>
  <c r="B9" i="1"/>
  <c r="B8" i="1"/>
  <c r="B7" i="1"/>
  <c r="B5" i="2"/>
  <c r="D24" i="1"/>
  <c r="D23" i="1"/>
  <c r="D22" i="1"/>
</calcChain>
</file>

<file path=xl/sharedStrings.xml><?xml version="1.0" encoding="utf-8"?>
<sst xmlns="http://schemas.openxmlformats.org/spreadsheetml/2006/main" count="168" uniqueCount="84">
  <si>
    <t>№ п.п.</t>
  </si>
  <si>
    <t>Описание</t>
  </si>
  <si>
    <t>Адрес поставки</t>
  </si>
  <si>
    <t>Объем может быть изменен на 30% без изменения стоимости единицы</t>
  </si>
  <si>
    <t>Требуемые сроки поставки:</t>
  </si>
  <si>
    <t>Транспортировка товара:</t>
  </si>
  <si>
    <t>Особые условия</t>
  </si>
  <si>
    <t>Инициатор закупки:</t>
  </si>
  <si>
    <t>Контактное лицо по тех. Вопросам</t>
  </si>
  <si>
    <t>СПЕЦИФИКАЦИЯ</t>
  </si>
  <si>
    <t>Исполнитель:</t>
  </si>
  <si>
    <t>тел.</t>
  </si>
  <si>
    <t>эл.почта</t>
  </si>
  <si>
    <t>Eд.изм</t>
  </si>
  <si>
    <t>Наименование товара</t>
  </si>
  <si>
    <t>Количество</t>
  </si>
  <si>
    <t>I кв.</t>
  </si>
  <si>
    <t>II кв.</t>
  </si>
  <si>
    <t>III кв.</t>
  </si>
  <si>
    <t>Итого</t>
  </si>
  <si>
    <t>Цена за единицу измерения без НДС, включая стоимость тары и доставку, рубли РФ</t>
  </si>
  <si>
    <t>Сумма без НДС, включая стоимость тары и доставку, рубли РФ</t>
  </si>
  <si>
    <t>Сумма в том числе НДС, включая стоимость тары и доставку, рубли РФ</t>
  </si>
  <si>
    <t>ЛОТ</t>
  </si>
  <si>
    <t>Гарантийные обязательства</t>
  </si>
  <si>
    <t xml:space="preserve">Срок службы </t>
  </si>
  <si>
    <t>Номенклатура</t>
  </si>
  <si>
    <t>4.2, Developer  (build 122-D7)</t>
  </si>
  <si>
    <t>Query2</t>
  </si>
  <si>
    <t>Республика Башкортостан</t>
  </si>
  <si>
    <t>Поставка оцинкованной проволоки , катанки</t>
  </si>
  <si>
    <t>Шиц Д.В., тел. 2215597, эл.почта:</t>
  </si>
  <si>
    <t>2215597</t>
  </si>
  <si>
    <t/>
  </si>
  <si>
    <t>31.12.2015</t>
  </si>
  <si>
    <t>Ахметзянова Венера Фанитовна</t>
  </si>
  <si>
    <t>(347)221-56-61</t>
  </si>
  <si>
    <t>Отдел капитального строительства (ОКС)</t>
  </si>
  <si>
    <t>Приложение 1.5</t>
  </si>
  <si>
    <t>6188</t>
  </si>
  <si>
    <t>КАТАНКА 6,5</t>
  </si>
  <si>
    <t>т</t>
  </si>
  <si>
    <t>24928</t>
  </si>
  <si>
    <t>ПРОВОЛОКА ОЦИНКОВ  3ММ</t>
  </si>
  <si>
    <t>5423</t>
  </si>
  <si>
    <t>ПРОВОЛОКА ОЦИНКОВ. 4ММ (ПСО-4)</t>
  </si>
  <si>
    <t>Катанка d -6,5 горячекатаная применяется для увязки  столба и приставки  при строительстве  воздушных линий связи. Катанку изготавляют в соответствии с требованиями настоящего стандарта по технологическому регламенту, утвержденному в установленном порядкее.  Катанку изготавливают гладкой   из арматурной стали класса A-I (A240).Предельные отклонения диаметра гладких профилей должны соответствовать ГОСТ 2590-88 для обычной точности прокатки.Марка стали Ст3кп, Ст3пс, Ст3сп .Химический состав арматурной углердистой стали должен соответствовать ГОСТ 380-88,Механические требования испытание на изгиб и в холодном состоянии составляет 180С  . На поверхности катанки не должно быть раскатанных трещин, прокатных плен, закатов, усов и раскатанных загрязнений. Не допускаются отпечатки, рябизна, раскатанные пузыри и риски, отдельные мелкие плены, выводящие размеры катанки за предельные отклонения по диаметру.Катанку изготовляют в мотках, состоящих из одного непрерывного отрезка. Витки катанки в мотках должны быть уложены без перепутывания .Каждая партия сопровождается документом о качестве.</t>
  </si>
  <si>
    <t>Проволока оцинкованная  термообработанная применяется для  подвешевания   телефонного кабеля  на опорах и стойках.
 Проволока диаметром 3 мм, термически обработанная, повышенной точности, светлая: проволока 3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3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 , для термически обработанной проволоки с покрытием .На поверхности оцинкованной проволоки не должно быть мест, не покрытых цинком, черных пятен. Допускаются отдельные наплывы цинка, величина которых не должна быть более половины предельного отклонения от фактического диаметра проволоки .регламентированным относительным удлинением. Цинковое покрытие должно быть прочным и не должно растрескиваться и отслаиваться при спиральной навивке проволоки.
Проволока должна изготовляться в мотках или на катушках. Намотка проволоки должна производиться правильными рядами без перепутывания витков и обеспечивать свободное сматывание проволоки с катушек и мотков.
Допускаются мотки проволоки в бухты по 80-100 кг, с биркой  завода изготовителя   условное обозначение проволоки , массу нетто партии . Наличие сертификатов качества.</t>
  </si>
  <si>
    <t>Приложение 1.1</t>
  </si>
  <si>
    <t>Приложение№ 1.1</t>
  </si>
  <si>
    <t>График доставки</t>
  </si>
  <si>
    <t>2 кв</t>
  </si>
  <si>
    <t>3 кв</t>
  </si>
  <si>
    <t>Филиал</t>
  </si>
  <si>
    <t>Адрес и контактное лицо</t>
  </si>
  <si>
    <t>Февраль</t>
  </si>
  <si>
    <t>Март</t>
  </si>
  <si>
    <t>Апрель</t>
  </si>
  <si>
    <t>Май</t>
  </si>
  <si>
    <t>Июнь</t>
  </si>
  <si>
    <t>Июль</t>
  </si>
  <si>
    <t>Август</t>
  </si>
  <si>
    <t>Сентябрь</t>
  </si>
  <si>
    <t>Белорецкий МУЭС</t>
  </si>
  <si>
    <t>Бирский МУЭС</t>
  </si>
  <si>
    <t>Башинформсвязь ОАО</t>
  </si>
  <si>
    <t>Мелеузовский МУЭС</t>
  </si>
  <si>
    <t>Месягутовский МУЭС</t>
  </si>
  <si>
    <t>Сибайский МУЭС</t>
  </si>
  <si>
    <t>Стерлитамакский МУЭС</t>
  </si>
  <si>
    <t>Туймазинский МУЭС</t>
  </si>
  <si>
    <t xml:space="preserve">1кв </t>
  </si>
  <si>
    <t xml:space="preserve">ЦТЭ </t>
  </si>
  <si>
    <t>осуществляется за счет поставщика автомобильным транспортом .</t>
  </si>
  <si>
    <t xml:space="preserve">Проволока оцинкованная термообработанная применяется для  подвешевания   телефонного кабеля  на опорах и стойках.
 Проволока диаметром 4 мм, термически обработанная, повышенной точности, светлая: проволока d-4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4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18-20% , для термически обработанной проволоки с покрытием .На поверхности оцинкованной проволоки не должно быть мест, не покрытых цинком, черных пятен. </t>
  </si>
  <si>
    <t xml:space="preserve">сертификаты качества </t>
  </si>
  <si>
    <t xml:space="preserve">не менее 12 месяцев </t>
  </si>
  <si>
    <t xml:space="preserve">не менее 24 месяца </t>
  </si>
  <si>
    <t>Шиц Д.В тел . 8347/2215597/</t>
  </si>
  <si>
    <t xml:space="preserve">ОМТО ОАО Башинформсвязь </t>
  </si>
  <si>
    <t xml:space="preserve">ПРОВОЛОКА ОЦИНКОВ. 4ММ </t>
  </si>
  <si>
    <t>г. Уфа, ул. Кспийская, д.14;Иксанова  Ф.С  тел 89053527779</t>
  </si>
  <si>
    <t xml:space="preserve">  г. Уфа, ул. Каспийская, д.14;Иксанова  Ф.С  тел 89053527779</t>
  </si>
  <si>
    <t>1-2 кв до 15 апреля , 3 кв до 10 июля 2015г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</si>
</sst>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6" x14ac:knownFonts="1">
    <font>
      <sz val="11"/>
      <color theme="1"/>
      <name val="Calibri"/>
      <family val="2"/>
      <charset val="204"/>
      <scheme val="minor"/>
    </font>
    <font>
      <sz val="10"/>
      <name val="Arial Cyr"/>
      <charset val="204"/>
    </font>
    <font>
      <b/>
      <sz val="11"/>
      <color theme="1"/>
      <name val="Calibri"/>
      <family val="2"/>
      <charset val="204"/>
      <scheme val="minor"/>
    </font>
    <font>
      <sz val="11"/>
      <color theme="1"/>
      <name val="Times New Roman"/>
      <family val="1"/>
      <charset val="204"/>
    </font>
    <font>
      <sz val="11"/>
      <name val="Calibri"/>
      <family val="2"/>
      <charset val="204"/>
      <scheme val="minor"/>
    </font>
    <font>
      <b/>
      <sz val="12"/>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0" fontId="1" fillId="0" borderId="0"/>
  </cellStyleXfs>
  <cellXfs count="69">
    <xf numFmtId="0" fontId="0" fillId="0" borderId="0" xfId="0"/>
    <xf numFmtId="0" fontId="0" fillId="0" borderId="1" xfId="0" applyBorder="1" applyAlignment="1">
      <alignment vertical="top" wrapText="1"/>
    </xf>
    <xf numFmtId="0" fontId="0" fillId="0" borderId="0" xfId="0" applyBorder="1" applyAlignment="1">
      <alignment vertical="top" wrapText="1"/>
    </xf>
    <xf numFmtId="0" fontId="0" fillId="0" borderId="0" xfId="0" applyAlignment="1">
      <alignment horizontal="left"/>
    </xf>
    <xf numFmtId="0" fontId="0" fillId="0" borderId="1" xfId="0" applyBorder="1" applyAlignment="1">
      <alignment vertical="top"/>
    </xf>
    <xf numFmtId="164" fontId="0" fillId="0" borderId="1" xfId="0" applyNumberFormat="1" applyBorder="1" applyAlignment="1">
      <alignment horizontal="right" vertical="top" wrapText="1"/>
    </xf>
    <xf numFmtId="0" fontId="0" fillId="0" borderId="1" xfId="0" applyBorder="1" applyAlignment="1">
      <alignment horizontal="center" vertical="top"/>
    </xf>
    <xf numFmtId="0" fontId="0" fillId="0" borderId="0" xfId="0"/>
    <xf numFmtId="0" fontId="3" fillId="0" borderId="2" xfId="0" applyFont="1" applyBorder="1" applyAlignment="1">
      <alignment horizontal="center" vertical="top" wrapText="1"/>
    </xf>
    <xf numFmtId="0" fontId="0" fillId="0" borderId="0" xfId="0"/>
    <xf numFmtId="0" fontId="0" fillId="0" borderId="0" xfId="0"/>
    <xf numFmtId="0" fontId="0" fillId="0" borderId="0" xfId="0" applyFont="1"/>
    <xf numFmtId="0" fontId="0" fillId="0" borderId="0" xfId="0" applyFont="1" applyAlignment="1">
      <alignment horizontal="left"/>
    </xf>
    <xf numFmtId="0" fontId="0" fillId="0" borderId="0" xfId="0" applyFont="1" applyAlignment="1">
      <alignment vertical="center" wrapText="1"/>
    </xf>
    <xf numFmtId="0" fontId="0" fillId="0" borderId="1" xfId="0" applyFont="1" applyBorder="1" applyAlignment="1">
      <alignment horizontal="center"/>
    </xf>
    <xf numFmtId="0" fontId="0" fillId="0" borderId="0" xfId="0" applyBorder="1"/>
    <xf numFmtId="0" fontId="0" fillId="0" borderId="3" xfId="0" applyBorder="1"/>
    <xf numFmtId="0" fontId="0" fillId="0" borderId="4" xfId="0" applyBorder="1" applyAlignment="1">
      <alignment vertical="top" wrapText="1"/>
    </xf>
    <xf numFmtId="0" fontId="0" fillId="0" borderId="4" xfId="0" applyBorder="1"/>
    <xf numFmtId="0" fontId="0" fillId="0" borderId="0" xfId="0" applyAlignment="1">
      <alignment horizontal="right"/>
    </xf>
    <xf numFmtId="0" fontId="0" fillId="0" borderId="5" xfId="0" applyBorder="1" applyAlignment="1">
      <alignment horizontal="right"/>
    </xf>
    <xf numFmtId="164" fontId="0" fillId="0" borderId="4" xfId="0" applyNumberFormat="1" applyBorder="1"/>
    <xf numFmtId="164" fontId="0" fillId="0" borderId="1" xfId="0" applyNumberFormat="1" applyBorder="1" applyAlignment="1">
      <alignment horizontal="right"/>
    </xf>
    <xf numFmtId="0" fontId="2" fillId="0" borderId="0" xfId="0" applyFont="1" applyAlignment="1">
      <alignment horizontal="left"/>
    </xf>
    <xf numFmtId="49" fontId="0" fillId="0" borderId="1" xfId="0" applyNumberFormat="1" applyBorder="1" applyAlignment="1">
      <alignment horizontal="left" vertical="top"/>
    </xf>
    <xf numFmtId="0" fontId="0" fillId="0" borderId="1" xfId="0" applyFont="1" applyBorder="1" applyAlignment="1">
      <alignment horizontal="center"/>
    </xf>
    <xf numFmtId="0" fontId="0" fillId="0" borderId="0" xfId="0" applyBorder="1" applyAlignment="1">
      <alignment horizontal="center"/>
    </xf>
    <xf numFmtId="0" fontId="0" fillId="0" borderId="0" xfId="0" applyBorder="1" applyAlignment="1">
      <alignment horizontal="left"/>
    </xf>
    <xf numFmtId="0" fontId="0" fillId="0" borderId="0" xfId="0" quotePrefix="1"/>
    <xf numFmtId="49" fontId="0" fillId="0" borderId="0" xfId="0" applyNumberFormat="1"/>
    <xf numFmtId="0" fontId="0" fillId="0" borderId="1" xfId="0" applyFont="1" applyBorder="1" applyAlignment="1">
      <alignment horizontal="center"/>
    </xf>
    <xf numFmtId="0" fontId="5" fillId="0" borderId="0" xfId="0" applyFont="1" applyAlignment="1"/>
    <xf numFmtId="0" fontId="5" fillId="0" borderId="0" xfId="0" applyFont="1" applyAlignment="1">
      <alignment horizontal="center"/>
    </xf>
    <xf numFmtId="164" fontId="0" fillId="0" borderId="1" xfId="0" applyNumberFormat="1" applyBorder="1" applyAlignment="1">
      <alignment horizontal="center" vertical="top" wrapText="1"/>
    </xf>
    <xf numFmtId="0" fontId="2" fillId="0" borderId="4" xfId="0" applyFont="1" applyBorder="1"/>
    <xf numFmtId="49" fontId="2" fillId="0" borderId="4" xfId="0" applyNumberFormat="1" applyFont="1" applyBorder="1" applyAlignment="1">
      <alignment horizontal="right"/>
    </xf>
    <xf numFmtId="0" fontId="0" fillId="0" borderId="0" xfId="0" applyBorder="1" applyAlignment="1"/>
    <xf numFmtId="0" fontId="0" fillId="0" borderId="1" xfId="0" applyFont="1" applyBorder="1" applyAlignment="1">
      <alignment horizontal="center"/>
    </xf>
    <xf numFmtId="0" fontId="0" fillId="0" borderId="1" xfId="0" applyNumberFormat="1" applyBorder="1" applyAlignment="1">
      <alignment horizontal="left" vertical="top"/>
    </xf>
    <xf numFmtId="49" fontId="0" fillId="2" borderId="1" xfId="0" applyNumberFormat="1" applyFill="1" applyBorder="1" applyAlignment="1">
      <alignment horizontal="right" vertical="top"/>
    </xf>
    <xf numFmtId="0" fontId="0" fillId="2" borderId="1" xfId="0" applyNumberFormat="1" applyFill="1" applyBorder="1" applyAlignment="1">
      <alignment horizontal="right" vertical="top"/>
    </xf>
    <xf numFmtId="0" fontId="0" fillId="0" borderId="7" xfId="0" applyBorder="1" applyAlignment="1">
      <alignment horizontal="left"/>
    </xf>
    <xf numFmtId="0" fontId="0" fillId="0" borderId="8" xfId="0" applyBorder="1" applyAlignment="1">
      <alignment horizontal="left"/>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1" xfId="0" applyBorder="1" applyAlignment="1">
      <alignment horizontal="left"/>
    </xf>
    <xf numFmtId="0" fontId="2" fillId="0" borderId="0" xfId="0" applyFont="1" applyAlignment="1">
      <alignment horizontal="center"/>
    </xf>
    <xf numFmtId="0" fontId="0" fillId="0" borderId="1" xfId="0" applyFont="1" applyBorder="1" applyAlignment="1">
      <alignment horizontal="center" vertical="center" wrapText="1"/>
    </xf>
    <xf numFmtId="0" fontId="0" fillId="0" borderId="1" xfId="0" applyFont="1" applyBorder="1" applyAlignment="1">
      <alignment horizontal="center" vertical="top" wrapText="1"/>
    </xf>
    <xf numFmtId="0" fontId="0" fillId="0" borderId="1" xfId="0" applyFont="1" applyBorder="1" applyAlignment="1">
      <alignment horizontal="center"/>
    </xf>
    <xf numFmtId="0" fontId="0" fillId="0" borderId="5" xfId="0" applyFont="1" applyBorder="1" applyAlignment="1">
      <alignment horizontal="center" vertical="center" wrapText="1"/>
    </xf>
    <xf numFmtId="0" fontId="0" fillId="0" borderId="2" xfId="0" applyFont="1" applyBorder="1" applyAlignment="1">
      <alignment horizontal="center" vertical="center" wrapText="1"/>
    </xf>
    <xf numFmtId="0" fontId="0" fillId="0" borderId="0" xfId="0" applyAlignment="1">
      <alignment horizontal="right"/>
    </xf>
    <xf numFmtId="0" fontId="2" fillId="0" borderId="10" xfId="0" applyFont="1" applyBorder="1" applyAlignment="1">
      <alignment horizontal="center"/>
    </xf>
    <xf numFmtId="0" fontId="0" fillId="0" borderId="1" xfId="0" applyBorder="1" applyAlignment="1">
      <alignment horizontal="center"/>
    </xf>
    <xf numFmtId="0" fontId="0" fillId="0" borderId="3" xfId="0" applyFont="1" applyBorder="1" applyAlignment="1">
      <alignment horizontal="center" vertical="top" wrapText="1"/>
    </xf>
    <xf numFmtId="0" fontId="0" fillId="0" borderId="9" xfId="0" applyFont="1" applyBorder="1" applyAlignment="1">
      <alignment horizontal="center" vertical="top" wrapText="1"/>
    </xf>
    <xf numFmtId="0" fontId="4" fillId="0" borderId="5" xfId="0" applyFont="1" applyBorder="1" applyAlignment="1">
      <alignment horizontal="center" vertical="top" wrapText="1"/>
    </xf>
    <xf numFmtId="0" fontId="0" fillId="0" borderId="2" xfId="0" applyFont="1" applyBorder="1" applyAlignment="1">
      <alignment horizontal="center" vertical="top" wrapText="1"/>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2" fillId="0" borderId="8" xfId="0" applyFont="1" applyBorder="1" applyAlignment="1">
      <alignment horizontal="center"/>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0" fillId="0" borderId="10" xfId="0" applyFont="1" applyBorder="1" applyAlignment="1">
      <alignment horizontal="left"/>
    </xf>
    <xf numFmtId="0" fontId="0" fillId="0" borderId="10" xfId="0" applyBorder="1" applyAlignment="1">
      <alignment horizontal="left"/>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khmetzyanova/Desktop/&#1047;&#1072;&#1082;&#1091;&#1087;&#1082;&#1080;%202015&#1075;&#1086;&#1076;/&#1055;&#1088;&#1086;&#1074;&#1086;&#1083;&#1086;&#1082;&#1072;/$&#1043;&#1088;&#1072;&#1092;&#1080;&#1082;_&#1076;&#1086;&#1089;&#1090;&#1072;&#1074;&#1082;&#1080;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XLR_NoRangeSheet"/>
    </sheetNames>
    <sheetDataSet>
      <sheetData sheetId="0"/>
      <sheetData sheetId="1">
        <row r="6">
          <cell r="J6" t="str">
            <v>Поставка оцинкованной проволоки , катанки</v>
          </cell>
          <cell r="P6" t="str">
            <v>Отдел капитального строительства (ОКС)</v>
          </cell>
          <cell r="R6" t="str">
            <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AC24"/>
  <sheetViews>
    <sheetView tabSelected="1" view="pageBreakPreview" topLeftCell="A10" zoomScale="84" zoomScaleNormal="75" zoomScaleSheetLayoutView="84" workbookViewId="0">
      <selection activeCell="F21" sqref="F21"/>
    </sheetView>
  </sheetViews>
  <sheetFormatPr defaultRowHeight="15" x14ac:dyDescent="0.25"/>
  <cols>
    <col min="1" max="1" width="0.85546875" customWidth="1"/>
    <col min="2" max="2" width="8.42578125" customWidth="1"/>
    <col min="3" max="3" width="8.42578125" style="10" customWidth="1"/>
    <col min="4" max="4" width="26.42578125" customWidth="1"/>
    <col min="5" max="5" width="50.140625" customWidth="1"/>
    <col min="11" max="11" width="19.5703125" style="7" customWidth="1"/>
    <col min="12" max="12" width="16" style="7" customWidth="1"/>
    <col min="13" max="13" width="18.28515625" style="9" customWidth="1"/>
    <col min="14" max="14" width="37.85546875" customWidth="1"/>
    <col min="15" max="15" width="3.28515625" customWidth="1"/>
    <col min="25" max="28" width="9.140625" style="10"/>
  </cols>
  <sheetData>
    <row r="1" spans="1:29" x14ac:dyDescent="0.25">
      <c r="L1" s="52" t="s">
        <v>48</v>
      </c>
      <c r="M1" s="52"/>
      <c r="N1" s="52"/>
    </row>
    <row r="2" spans="1:29" x14ac:dyDescent="0.25">
      <c r="B2" s="46" t="s">
        <v>9</v>
      </c>
      <c r="C2" s="46"/>
      <c r="D2" s="46"/>
      <c r="E2" s="46"/>
      <c r="F2" s="46"/>
      <c r="G2" s="46"/>
      <c r="H2" s="46"/>
      <c r="I2" s="46"/>
      <c r="J2" s="46"/>
      <c r="K2" s="46"/>
      <c r="L2" s="46"/>
      <c r="M2" s="46"/>
      <c r="N2" s="46"/>
    </row>
    <row r="3" spans="1:29" x14ac:dyDescent="0.25">
      <c r="B3" t="s">
        <v>23</v>
      </c>
      <c r="C3" s="10" t="s">
        <v>30</v>
      </c>
      <c r="D3" s="23"/>
      <c r="E3" s="53" t="s">
        <v>37</v>
      </c>
      <c r="F3" s="53"/>
      <c r="G3" s="53"/>
      <c r="H3" s="53"/>
      <c r="I3" s="53"/>
      <c r="J3" s="53"/>
      <c r="K3" s="53"/>
      <c r="L3" s="53"/>
      <c r="N3" s="19"/>
      <c r="O3" s="3"/>
    </row>
    <row r="4" spans="1:29" s="11" customFormat="1" ht="15" customHeight="1" x14ac:dyDescent="0.25">
      <c r="B4" s="47" t="s">
        <v>0</v>
      </c>
      <c r="C4" s="50" t="s">
        <v>26</v>
      </c>
      <c r="D4" s="47" t="s">
        <v>14</v>
      </c>
      <c r="E4" s="47" t="s">
        <v>1</v>
      </c>
      <c r="F4" s="47" t="s">
        <v>13</v>
      </c>
      <c r="G4" s="49" t="s">
        <v>15</v>
      </c>
      <c r="H4" s="49"/>
      <c r="I4" s="49"/>
      <c r="J4" s="49"/>
      <c r="K4" s="57" t="s">
        <v>20</v>
      </c>
      <c r="L4" s="55" t="s">
        <v>21</v>
      </c>
      <c r="M4" s="48" t="s">
        <v>22</v>
      </c>
      <c r="N4" s="47" t="s">
        <v>2</v>
      </c>
      <c r="O4" s="12"/>
    </row>
    <row r="5" spans="1:29" s="13" customFormat="1" ht="64.5" customHeight="1" x14ac:dyDescent="0.25">
      <c r="B5" s="47"/>
      <c r="C5" s="51"/>
      <c r="D5" s="47"/>
      <c r="E5" s="47"/>
      <c r="F5" s="47"/>
      <c r="G5" s="8" t="s">
        <v>16</v>
      </c>
      <c r="H5" s="8" t="s">
        <v>17</v>
      </c>
      <c r="I5" s="8" t="s">
        <v>18</v>
      </c>
      <c r="J5" s="8" t="s">
        <v>19</v>
      </c>
      <c r="K5" s="58"/>
      <c r="L5" s="56"/>
      <c r="M5" s="48"/>
      <c r="N5" s="47"/>
    </row>
    <row r="6" spans="1:29" s="11" customFormat="1" x14ac:dyDescent="0.25">
      <c r="B6" s="14">
        <v>1</v>
      </c>
      <c r="C6" s="25">
        <v>2</v>
      </c>
      <c r="D6" s="14">
        <v>3</v>
      </c>
      <c r="E6" s="37">
        <v>4</v>
      </c>
      <c r="F6" s="37">
        <v>5</v>
      </c>
      <c r="G6" s="37">
        <v>6</v>
      </c>
      <c r="H6" s="37">
        <v>7</v>
      </c>
      <c r="I6" s="37">
        <v>8</v>
      </c>
      <c r="J6" s="37">
        <v>9</v>
      </c>
      <c r="K6" s="37">
        <v>10</v>
      </c>
      <c r="L6" s="37">
        <v>11</v>
      </c>
      <c r="M6" s="37">
        <v>12</v>
      </c>
      <c r="N6" s="37">
        <v>13</v>
      </c>
    </row>
    <row r="7" spans="1:29" ht="365.25" customHeight="1" x14ac:dyDescent="0.25">
      <c r="A7" s="10"/>
      <c r="B7" s="6">
        <f>ROW()-6</f>
        <v>1</v>
      </c>
      <c r="C7" s="6" t="s">
        <v>39</v>
      </c>
      <c r="D7" s="1" t="s">
        <v>40</v>
      </c>
      <c r="E7" s="1" t="s">
        <v>46</v>
      </c>
      <c r="F7" s="4" t="s">
        <v>41</v>
      </c>
      <c r="G7" s="24">
        <v>0.05</v>
      </c>
      <c r="H7" s="24">
        <v>0.1</v>
      </c>
      <c r="I7" s="24">
        <v>7.0000000000000007E-2</v>
      </c>
      <c r="J7" s="24">
        <v>0.22000000000000003</v>
      </c>
      <c r="K7" s="5">
        <v>31500</v>
      </c>
      <c r="L7" s="5">
        <f>K7*J7</f>
        <v>6930.0000000000009</v>
      </c>
      <c r="M7" s="5">
        <f>L7*1.18</f>
        <v>8177.4000000000005</v>
      </c>
      <c r="N7" s="1" t="s">
        <v>82</v>
      </c>
      <c r="O7" s="10"/>
      <c r="P7" s="10"/>
      <c r="Q7" s="10"/>
      <c r="R7" s="10"/>
      <c r="S7" s="10"/>
      <c r="T7" s="10"/>
      <c r="U7" s="10"/>
      <c r="V7" s="10"/>
      <c r="W7" s="10"/>
      <c r="X7" s="10"/>
      <c r="AC7" s="10"/>
    </row>
    <row r="8" spans="1:29" ht="409.5" x14ac:dyDescent="0.25">
      <c r="A8" s="10"/>
      <c r="B8" s="6">
        <f>ROW()-6</f>
        <v>2</v>
      </c>
      <c r="C8" s="6" t="s">
        <v>42</v>
      </c>
      <c r="D8" s="1" t="s">
        <v>43</v>
      </c>
      <c r="E8" s="1" t="s">
        <v>47</v>
      </c>
      <c r="F8" s="4" t="s">
        <v>41</v>
      </c>
      <c r="G8" s="38">
        <v>2.649</v>
      </c>
      <c r="H8" s="38">
        <v>13.622</v>
      </c>
      <c r="I8" s="24">
        <v>5.3309999999999995</v>
      </c>
      <c r="J8" s="24">
        <v>21.602</v>
      </c>
      <c r="K8" s="5">
        <v>41000</v>
      </c>
      <c r="L8" s="5">
        <v>885682</v>
      </c>
      <c r="M8" s="5">
        <f t="shared" ref="M8" si="0">L8*1.18</f>
        <v>1045104.7599999999</v>
      </c>
      <c r="N8" s="1" t="s">
        <v>82</v>
      </c>
      <c r="O8" s="10"/>
      <c r="P8" s="10"/>
      <c r="Q8" s="10"/>
      <c r="R8" s="10"/>
      <c r="S8" s="10"/>
      <c r="T8" s="10"/>
      <c r="U8" s="10"/>
      <c r="V8" s="10"/>
      <c r="W8" s="10"/>
      <c r="X8" s="10"/>
      <c r="AC8" s="10"/>
    </row>
    <row r="9" spans="1:29" s="10" customFormat="1" ht="401.25" customHeight="1" x14ac:dyDescent="0.25">
      <c r="B9" s="6">
        <f>ROW()-6</f>
        <v>3</v>
      </c>
      <c r="C9" s="6" t="s">
        <v>44</v>
      </c>
      <c r="D9" s="1" t="s">
        <v>45</v>
      </c>
      <c r="E9" s="1" t="s">
        <v>74</v>
      </c>
      <c r="F9" s="4" t="s">
        <v>41</v>
      </c>
      <c r="G9" s="38">
        <v>0.65</v>
      </c>
      <c r="H9" s="38">
        <v>8.66</v>
      </c>
      <c r="I9" s="38">
        <v>0.72499999999999998</v>
      </c>
      <c r="J9" s="38">
        <v>10.035</v>
      </c>
      <c r="K9" s="5">
        <v>41000</v>
      </c>
      <c r="L9" s="5">
        <f>K9*J9</f>
        <v>411435</v>
      </c>
      <c r="M9" s="5">
        <f>L9*1.18</f>
        <v>485493.3</v>
      </c>
      <c r="N9" s="1" t="s">
        <v>82</v>
      </c>
    </row>
    <row r="10" spans="1:29" x14ac:dyDescent="0.25">
      <c r="A10" s="10"/>
      <c r="B10" s="16"/>
      <c r="C10" s="18"/>
      <c r="D10" s="17"/>
      <c r="E10" s="17"/>
      <c r="F10" s="18"/>
      <c r="G10" s="18"/>
      <c r="H10" s="18"/>
      <c r="I10" s="18"/>
      <c r="J10" s="18"/>
      <c r="K10" s="21"/>
      <c r="L10" s="22">
        <f>SUM($L$7:$L$9)</f>
        <v>1304047</v>
      </c>
      <c r="M10" s="22">
        <f>SUM(M7:M9)</f>
        <v>1538775.46</v>
      </c>
      <c r="N10" s="2"/>
      <c r="O10" s="10"/>
      <c r="P10" s="10"/>
      <c r="Q10" s="10"/>
      <c r="R10" s="10"/>
      <c r="S10" s="10"/>
      <c r="T10" s="10"/>
      <c r="U10" s="10"/>
      <c r="V10" s="10"/>
      <c r="W10" s="10"/>
      <c r="X10" s="10"/>
      <c r="AC10" s="10"/>
    </row>
    <row r="11" spans="1:29" x14ac:dyDescent="0.25">
      <c r="A11" s="10"/>
      <c r="B11" s="15"/>
      <c r="C11" s="15"/>
      <c r="D11" s="2"/>
      <c r="E11" s="2"/>
      <c r="F11" s="15"/>
      <c r="G11" s="15"/>
      <c r="H11" s="15"/>
      <c r="I11" s="15"/>
      <c r="J11" s="15"/>
      <c r="K11" s="15"/>
      <c r="L11" s="15"/>
      <c r="M11" s="20"/>
      <c r="N11" s="2"/>
      <c r="O11" s="10"/>
      <c r="P11" s="10"/>
      <c r="Q11" s="10"/>
      <c r="R11" s="10"/>
      <c r="S11" s="10"/>
      <c r="T11" s="10"/>
      <c r="U11" s="10"/>
      <c r="V11" s="10"/>
      <c r="W11" s="10"/>
      <c r="X11" s="10"/>
      <c r="AC11" s="10"/>
    </row>
    <row r="12" spans="1:29" x14ac:dyDescent="0.25">
      <c r="B12" s="45" t="s">
        <v>3</v>
      </c>
      <c r="C12" s="45"/>
      <c r="D12" s="45"/>
      <c r="E12" s="45"/>
      <c r="F12" s="45"/>
      <c r="G12" s="45"/>
      <c r="H12" s="45"/>
      <c r="I12" s="45"/>
      <c r="J12" s="45"/>
      <c r="K12" s="45"/>
      <c r="L12" s="45"/>
      <c r="M12" s="45"/>
      <c r="N12" s="45"/>
    </row>
    <row r="13" spans="1:29" x14ac:dyDescent="0.25">
      <c r="B13" s="54" t="s">
        <v>4</v>
      </c>
      <c r="C13" s="54"/>
      <c r="D13" s="54"/>
      <c r="E13" s="41" t="s">
        <v>83</v>
      </c>
      <c r="F13" s="41"/>
      <c r="G13" s="41"/>
      <c r="H13" s="41"/>
      <c r="I13" s="41"/>
      <c r="J13" s="41"/>
      <c r="K13" s="41"/>
      <c r="L13" s="41"/>
      <c r="M13" s="41"/>
      <c r="N13" s="42"/>
    </row>
    <row r="14" spans="1:29" s="10" customFormat="1" ht="15" customHeight="1" x14ac:dyDescent="0.25">
      <c r="A14"/>
      <c r="B14" s="54" t="s">
        <v>5</v>
      </c>
      <c r="C14" s="54"/>
      <c r="D14" s="54"/>
      <c r="E14" s="43" t="s">
        <v>73</v>
      </c>
      <c r="F14" s="43"/>
      <c r="G14" s="43"/>
      <c r="H14" s="43"/>
      <c r="I14" s="43"/>
      <c r="J14" s="43"/>
      <c r="K14" s="43"/>
      <c r="L14" s="43"/>
      <c r="M14" s="43"/>
      <c r="N14" s="44"/>
      <c r="O14" s="2"/>
      <c r="P14" s="2"/>
      <c r="Q14" s="2"/>
      <c r="R14" s="2"/>
      <c r="S14" s="2"/>
      <c r="T14" s="2"/>
      <c r="U14"/>
      <c r="V14"/>
      <c r="W14"/>
      <c r="X14"/>
      <c r="AC14"/>
    </row>
    <row r="15" spans="1:29" s="10" customFormat="1" ht="15" customHeight="1" x14ac:dyDescent="0.25">
      <c r="B15" s="54" t="s">
        <v>6</v>
      </c>
      <c r="C15" s="54"/>
      <c r="D15" s="54"/>
      <c r="E15" s="41" t="s">
        <v>75</v>
      </c>
      <c r="F15" s="41"/>
      <c r="G15" s="41"/>
      <c r="H15" s="41"/>
      <c r="I15" s="41"/>
      <c r="J15" s="41"/>
      <c r="K15" s="41"/>
      <c r="L15" s="41"/>
      <c r="M15" s="41"/>
      <c r="N15" s="41"/>
      <c r="P15"/>
      <c r="Q15"/>
      <c r="R15"/>
      <c r="S15"/>
      <c r="T15"/>
      <c r="U15"/>
      <c r="V15"/>
      <c r="W15"/>
      <c r="X15"/>
      <c r="AC15"/>
    </row>
    <row r="16" spans="1:29" ht="19.5" customHeight="1" x14ac:dyDescent="0.25">
      <c r="A16" s="10"/>
      <c r="B16" s="59" t="s">
        <v>24</v>
      </c>
      <c r="C16" s="60"/>
      <c r="D16" s="61"/>
      <c r="E16" s="41" t="s">
        <v>76</v>
      </c>
      <c r="F16" s="41"/>
      <c r="G16" s="41"/>
      <c r="H16" s="41"/>
      <c r="I16" s="41"/>
      <c r="J16" s="41"/>
      <c r="K16" s="41"/>
      <c r="L16" s="41"/>
      <c r="M16" s="41"/>
      <c r="N16" s="42"/>
      <c r="O16" s="10"/>
      <c r="P16" s="10"/>
      <c r="Q16" s="10"/>
      <c r="R16" s="10"/>
      <c r="S16" s="10"/>
      <c r="T16" s="10"/>
      <c r="U16" s="10"/>
      <c r="V16" s="10"/>
      <c r="W16" s="10"/>
      <c r="X16" s="10"/>
      <c r="AC16" s="10"/>
    </row>
    <row r="17" spans="1:29" s="10" customFormat="1" ht="19.5" customHeight="1" x14ac:dyDescent="0.25">
      <c r="B17" s="59" t="s">
        <v>25</v>
      </c>
      <c r="C17" s="60"/>
      <c r="D17" s="61"/>
      <c r="E17" s="41" t="s">
        <v>77</v>
      </c>
      <c r="F17" s="41"/>
      <c r="G17" s="41"/>
      <c r="H17" s="41"/>
      <c r="I17" s="41"/>
      <c r="J17" s="41"/>
      <c r="K17" s="41"/>
      <c r="L17" s="41"/>
      <c r="M17" s="41"/>
      <c r="N17" s="42"/>
    </row>
    <row r="18" spans="1:29" x14ac:dyDescent="0.25">
      <c r="B18" s="54" t="s">
        <v>7</v>
      </c>
      <c r="C18" s="54"/>
      <c r="D18" s="54"/>
      <c r="E18" s="41" t="s">
        <v>79</v>
      </c>
      <c r="F18" s="41"/>
      <c r="G18" s="41"/>
      <c r="H18" s="41"/>
      <c r="I18" s="41"/>
      <c r="J18" s="41"/>
      <c r="K18" s="41"/>
      <c r="L18" s="41"/>
      <c r="M18" s="41"/>
      <c r="N18" s="42"/>
    </row>
    <row r="19" spans="1:29" s="10" customFormat="1" x14ac:dyDescent="0.25">
      <c r="A19"/>
      <c r="B19" s="54" t="s">
        <v>8</v>
      </c>
      <c r="C19" s="54"/>
      <c r="D19" s="54"/>
      <c r="E19" s="41" t="s">
        <v>78</v>
      </c>
      <c r="F19" s="41"/>
      <c r="G19" s="41"/>
      <c r="H19" s="41"/>
      <c r="I19" s="41"/>
      <c r="J19" s="41"/>
      <c r="K19" s="41"/>
      <c r="L19" s="41"/>
      <c r="M19" s="41"/>
      <c r="N19" s="42"/>
      <c r="O19"/>
      <c r="P19"/>
      <c r="Q19"/>
      <c r="R19"/>
      <c r="S19"/>
      <c r="T19"/>
      <c r="U19"/>
      <c r="V19"/>
      <c r="W19"/>
      <c r="X19"/>
      <c r="AC19"/>
    </row>
    <row r="20" spans="1:29" x14ac:dyDescent="0.25">
      <c r="A20" s="10"/>
      <c r="B20" s="26"/>
      <c r="C20" s="26"/>
      <c r="D20" s="26"/>
      <c r="E20" s="27"/>
      <c r="F20" s="27"/>
      <c r="G20" s="27"/>
      <c r="H20" s="27"/>
      <c r="I20" s="27"/>
      <c r="J20" s="27"/>
      <c r="K20" s="27"/>
      <c r="L20" s="27"/>
      <c r="M20" s="27"/>
      <c r="N20" s="27"/>
      <c r="O20" s="10"/>
      <c r="P20" s="10"/>
      <c r="Q20" s="10"/>
      <c r="R20" s="10"/>
      <c r="S20" s="10"/>
      <c r="T20" s="10"/>
      <c r="U20" s="10"/>
      <c r="V20" s="10"/>
      <c r="W20" s="10"/>
      <c r="X20" s="10"/>
      <c r="AC20" s="10"/>
    </row>
    <row r="21" spans="1:29" x14ac:dyDescent="0.25">
      <c r="B21" t="s">
        <v>10</v>
      </c>
    </row>
    <row r="22" spans="1:29" x14ac:dyDescent="0.25">
      <c r="D22" s="3" t="str">
        <f>Query2_USERN</f>
        <v>Ахметзянова Венера Фанитовна</v>
      </c>
    </row>
    <row r="23" spans="1:29" x14ac:dyDescent="0.25">
      <c r="B23" t="s">
        <v>11</v>
      </c>
      <c r="D23" s="3" t="str">
        <f>Query2_USERT</f>
        <v>(347)221-56-61</v>
      </c>
    </row>
    <row r="24" spans="1:29" x14ac:dyDescent="0.25">
      <c r="B24" t="s">
        <v>12</v>
      </c>
      <c r="D24" s="3" t="str">
        <f>Query2_USERE</f>
        <v/>
      </c>
    </row>
  </sheetData>
  <mergeCells count="28">
    <mergeCell ref="L1:N1"/>
    <mergeCell ref="E3:L3"/>
    <mergeCell ref="E18:N18"/>
    <mergeCell ref="B18:D18"/>
    <mergeCell ref="B19:D19"/>
    <mergeCell ref="L4:L5"/>
    <mergeCell ref="K4:K5"/>
    <mergeCell ref="B15:D15"/>
    <mergeCell ref="E15:N15"/>
    <mergeCell ref="B13:D13"/>
    <mergeCell ref="B12:N12"/>
    <mergeCell ref="B17:D17"/>
    <mergeCell ref="B14:D14"/>
    <mergeCell ref="B16:D16"/>
    <mergeCell ref="E17:N17"/>
    <mergeCell ref="E19:N19"/>
    <mergeCell ref="E13:N13"/>
    <mergeCell ref="E14:N14"/>
    <mergeCell ref="E16:N16"/>
    <mergeCell ref="B2:N2"/>
    <mergeCell ref="B4:B5"/>
    <mergeCell ref="D4:D5"/>
    <mergeCell ref="M4:M5"/>
    <mergeCell ref="N4:N5"/>
    <mergeCell ref="E4:E5"/>
    <mergeCell ref="F4:F5"/>
    <mergeCell ref="G4:J4"/>
    <mergeCell ref="C4:C5"/>
  </mergeCells>
  <pageMargins left="0.78740157480314965" right="0.39370078740157483" top="0.78740157480314965" bottom="0.39370078740157483" header="0.31496062992125984" footer="0.31496062992125984"/>
  <pageSetup paperSize="9" scale="57" orientation="landscape" r:id="rId1"/>
  <headerFooter>
    <oddFooter>&amp;C&amp;P</oddFooter>
  </headerFooter>
  <rowBreaks count="1" manualBreakCount="1">
    <brk id="8"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46"/>
  <sheetViews>
    <sheetView view="pageBreakPreview" topLeftCell="A17" zoomScale="60" zoomScaleNormal="100" workbookViewId="0">
      <selection activeCell="N27" sqref="N27"/>
    </sheetView>
  </sheetViews>
  <sheetFormatPr defaultRowHeight="15" x14ac:dyDescent="0.25"/>
  <cols>
    <col min="1" max="1" width="0.85546875" style="10" customWidth="1"/>
    <col min="2" max="2" width="8.42578125" style="10" customWidth="1"/>
    <col min="3" max="3" width="26.42578125" style="10" customWidth="1"/>
    <col min="4" max="11" width="9.140625" style="10"/>
    <col min="12" max="12" width="10.5703125" style="10" customWidth="1"/>
    <col min="13" max="13" width="19.5703125" style="10" customWidth="1"/>
    <col min="14" max="14" width="20.85546875" style="10" customWidth="1"/>
    <col min="15" max="15" width="3.28515625" style="10" customWidth="1"/>
    <col min="16" max="16384" width="9.140625" style="10"/>
  </cols>
  <sheetData>
    <row r="1" spans="1:19" x14ac:dyDescent="0.25">
      <c r="N1" s="19" t="s">
        <v>49</v>
      </c>
    </row>
    <row r="2" spans="1:19" ht="15.75" x14ac:dyDescent="0.25">
      <c r="B2" s="31" t="s">
        <v>50</v>
      </c>
      <c r="C2" s="31"/>
      <c r="D2" s="31"/>
      <c r="E2" s="31"/>
      <c r="F2" s="31"/>
      <c r="G2" s="31"/>
      <c r="H2" s="31"/>
      <c r="I2" s="31"/>
      <c r="J2" s="31"/>
      <c r="K2" s="31"/>
      <c r="L2" s="31"/>
      <c r="M2" s="31"/>
      <c r="N2" s="19" t="str">
        <f>Query1_TIPNAME</f>
        <v/>
      </c>
    </row>
    <row r="3" spans="1:19" ht="15.75" x14ac:dyDescent="0.25">
      <c r="B3" s="32"/>
      <c r="C3" s="32"/>
      <c r="D3" s="32"/>
      <c r="E3" s="32"/>
      <c r="F3" s="32"/>
      <c r="G3" s="32"/>
      <c r="H3" s="32"/>
      <c r="I3" s="32"/>
      <c r="J3" s="32"/>
      <c r="K3" s="32"/>
      <c r="L3" s="32"/>
      <c r="M3" s="32"/>
      <c r="N3" s="19" t="str">
        <f>Query1_UA2NAME</f>
        <v>Отдел капитального строительства (ОКС)</v>
      </c>
    </row>
    <row r="4" spans="1:19" x14ac:dyDescent="0.25">
      <c r="B4" s="10" t="s">
        <v>23</v>
      </c>
      <c r="C4" s="67" t="str">
        <f>Query1_NOTE</f>
        <v>Поставка оцинкованной проволоки , катанки</v>
      </c>
      <c r="D4" s="68"/>
      <c r="E4" s="68"/>
      <c r="F4" s="68"/>
      <c r="G4" s="68"/>
    </row>
    <row r="5" spans="1:19" s="11" customFormat="1" ht="15" customHeight="1" x14ac:dyDescent="0.25">
      <c r="B5" s="47" t="s">
        <v>0</v>
      </c>
      <c r="C5" s="47" t="s">
        <v>14</v>
      </c>
      <c r="D5" s="47" t="s">
        <v>13</v>
      </c>
      <c r="E5" s="63" t="s">
        <v>71</v>
      </c>
      <c r="F5" s="64"/>
      <c r="G5" s="62" t="s">
        <v>51</v>
      </c>
      <c r="H5" s="63"/>
      <c r="I5" s="64"/>
      <c r="J5" s="62" t="s">
        <v>52</v>
      </c>
      <c r="K5" s="63"/>
      <c r="L5" s="64"/>
      <c r="M5" s="65" t="s">
        <v>53</v>
      </c>
      <c r="N5" s="47" t="s">
        <v>54</v>
      </c>
    </row>
    <row r="6" spans="1:19" s="13" customFormat="1" ht="64.5" customHeight="1" x14ac:dyDescent="0.25">
      <c r="B6" s="47"/>
      <c r="C6" s="47"/>
      <c r="D6" s="47"/>
      <c r="E6" s="8" t="s">
        <v>55</v>
      </c>
      <c r="F6" s="8" t="s">
        <v>56</v>
      </c>
      <c r="G6" s="8" t="s">
        <v>57</v>
      </c>
      <c r="H6" s="8" t="s">
        <v>58</v>
      </c>
      <c r="I6" s="8" t="s">
        <v>59</v>
      </c>
      <c r="J6" s="8" t="s">
        <v>60</v>
      </c>
      <c r="K6" s="8" t="s">
        <v>61</v>
      </c>
      <c r="L6" s="8" t="s">
        <v>62</v>
      </c>
      <c r="M6" s="66"/>
      <c r="N6" s="47"/>
    </row>
    <row r="7" spans="1:19" s="11" customFormat="1" x14ac:dyDescent="0.25">
      <c r="B7" s="30">
        <v>1</v>
      </c>
      <c r="C7" s="30">
        <v>2</v>
      </c>
      <c r="D7" s="37">
        <v>3</v>
      </c>
      <c r="E7" s="37">
        <v>4</v>
      </c>
      <c r="F7" s="37">
        <v>5</v>
      </c>
      <c r="G7" s="37">
        <v>6</v>
      </c>
      <c r="H7" s="37">
        <v>7</v>
      </c>
      <c r="I7" s="37">
        <v>8</v>
      </c>
      <c r="J7" s="37">
        <v>9</v>
      </c>
      <c r="K7" s="37">
        <v>10</v>
      </c>
      <c r="L7" s="37">
        <v>11</v>
      </c>
      <c r="M7" s="37">
        <v>12</v>
      </c>
      <c r="N7" s="37">
        <v>13</v>
      </c>
    </row>
    <row r="8" spans="1:19" ht="45" x14ac:dyDescent="0.25">
      <c r="B8" s="6">
        <f t="shared" ref="B8:B27" si="0">ROW()-6</f>
        <v>2</v>
      </c>
      <c r="C8" s="1" t="s">
        <v>40</v>
      </c>
      <c r="D8" s="4" t="s">
        <v>41</v>
      </c>
      <c r="E8" s="39"/>
      <c r="F8" s="39">
        <v>0.05</v>
      </c>
      <c r="G8" s="39"/>
      <c r="H8" s="39"/>
      <c r="I8" s="39"/>
      <c r="J8" s="39"/>
      <c r="K8" s="39"/>
      <c r="L8" s="39"/>
      <c r="M8" s="33" t="s">
        <v>63</v>
      </c>
      <c r="N8" s="1" t="s">
        <v>81</v>
      </c>
    </row>
    <row r="9" spans="1:19" ht="45" x14ac:dyDescent="0.25">
      <c r="B9" s="6">
        <f t="shared" si="0"/>
        <v>3</v>
      </c>
      <c r="C9" s="1" t="s">
        <v>40</v>
      </c>
      <c r="D9" s="4" t="s">
        <v>41</v>
      </c>
      <c r="E9" s="39"/>
      <c r="F9" s="39"/>
      <c r="G9" s="39"/>
      <c r="H9" s="39"/>
      <c r="I9" s="39"/>
      <c r="J9" s="39"/>
      <c r="K9" s="39">
        <v>7.0000000000000007E-2</v>
      </c>
      <c r="L9" s="39"/>
      <c r="M9" s="33" t="s">
        <v>64</v>
      </c>
      <c r="N9" s="1" t="s">
        <v>81</v>
      </c>
    </row>
    <row r="10" spans="1:19" ht="45" x14ac:dyDescent="0.25">
      <c r="B10" s="6">
        <f t="shared" si="0"/>
        <v>4</v>
      </c>
      <c r="C10" s="1" t="s">
        <v>40</v>
      </c>
      <c r="D10" s="4" t="s">
        <v>41</v>
      </c>
      <c r="E10" s="39"/>
      <c r="F10" s="39"/>
      <c r="G10" s="39">
        <v>0.1</v>
      </c>
      <c r="H10" s="39"/>
      <c r="I10" s="39"/>
      <c r="J10" s="39"/>
      <c r="K10" s="39"/>
      <c r="L10" s="39"/>
      <c r="M10" s="33" t="s">
        <v>72</v>
      </c>
      <c r="N10" s="1" t="s">
        <v>81</v>
      </c>
    </row>
    <row r="11" spans="1:19" s="15" customFormat="1" ht="45" x14ac:dyDescent="0.25">
      <c r="A11" s="10"/>
      <c r="B11" s="6">
        <f t="shared" si="0"/>
        <v>5</v>
      </c>
      <c r="C11" s="1" t="s">
        <v>43</v>
      </c>
      <c r="D11" s="4" t="s">
        <v>41</v>
      </c>
      <c r="E11" s="39">
        <v>0.7</v>
      </c>
      <c r="F11" s="39"/>
      <c r="G11" s="39"/>
      <c r="H11" s="39">
        <v>0.9</v>
      </c>
      <c r="I11" s="39"/>
      <c r="J11" s="39"/>
      <c r="K11" s="39"/>
      <c r="L11" s="39"/>
      <c r="M11" s="33" t="s">
        <v>65</v>
      </c>
      <c r="N11" s="1" t="s">
        <v>81</v>
      </c>
    </row>
    <row r="12" spans="1:19" s="15" customFormat="1" ht="45" x14ac:dyDescent="0.25">
      <c r="A12" s="10"/>
      <c r="B12" s="6">
        <f t="shared" si="0"/>
        <v>6</v>
      </c>
      <c r="C12" s="1" t="s">
        <v>43</v>
      </c>
      <c r="D12" s="4" t="s">
        <v>41</v>
      </c>
      <c r="E12" s="39"/>
      <c r="F12" s="39">
        <v>0.39999999999999997</v>
      </c>
      <c r="G12" s="39">
        <v>0.8</v>
      </c>
      <c r="H12" s="40">
        <v>0.5</v>
      </c>
      <c r="I12" s="40">
        <v>0.5</v>
      </c>
      <c r="J12" s="39"/>
      <c r="K12" s="39"/>
      <c r="L12" s="39"/>
      <c r="M12" s="33" t="s">
        <v>63</v>
      </c>
      <c r="N12" s="1" t="s">
        <v>81</v>
      </c>
    </row>
    <row r="13" spans="1:19" s="15" customFormat="1" ht="45" x14ac:dyDescent="0.25">
      <c r="A13" s="10"/>
      <c r="B13" s="6">
        <f t="shared" si="0"/>
        <v>7</v>
      </c>
      <c r="C13" s="1" t="s">
        <v>43</v>
      </c>
      <c r="D13" s="4" t="s">
        <v>41</v>
      </c>
      <c r="E13" s="39"/>
      <c r="F13" s="39">
        <v>0.98</v>
      </c>
      <c r="G13" s="40">
        <v>1.53</v>
      </c>
      <c r="H13" s="40">
        <v>0.1</v>
      </c>
      <c r="I13" s="40">
        <v>0</v>
      </c>
      <c r="J13" s="40">
        <v>8.1000000000000003E-2</v>
      </c>
      <c r="K13" s="40">
        <v>0.44</v>
      </c>
      <c r="L13" s="40">
        <v>0</v>
      </c>
      <c r="M13" s="33" t="s">
        <v>64</v>
      </c>
      <c r="N13" s="1" t="s">
        <v>81</v>
      </c>
    </row>
    <row r="14" spans="1:19" s="15" customFormat="1" ht="45" x14ac:dyDescent="0.25">
      <c r="A14" s="10"/>
      <c r="B14" s="6">
        <f t="shared" si="0"/>
        <v>8</v>
      </c>
      <c r="C14" s="1" t="s">
        <v>43</v>
      </c>
      <c r="D14" s="4" t="s">
        <v>41</v>
      </c>
      <c r="E14" s="39"/>
      <c r="F14" s="39"/>
      <c r="G14" s="39">
        <v>0.17</v>
      </c>
      <c r="H14" s="39">
        <v>0.78999999999999992</v>
      </c>
      <c r="I14" s="39"/>
      <c r="J14" s="39"/>
      <c r="K14" s="39"/>
      <c r="L14" s="39"/>
      <c r="M14" s="33" t="s">
        <v>66</v>
      </c>
      <c r="N14" s="1" t="s">
        <v>81</v>
      </c>
      <c r="O14" s="2"/>
      <c r="P14" s="2"/>
      <c r="Q14" s="2"/>
      <c r="R14" s="2"/>
      <c r="S14" s="2"/>
    </row>
    <row r="15" spans="1:19" s="15" customFormat="1" ht="45" x14ac:dyDescent="0.25">
      <c r="A15" s="10"/>
      <c r="B15" s="6">
        <f t="shared" si="0"/>
        <v>9</v>
      </c>
      <c r="C15" s="1" t="s">
        <v>43</v>
      </c>
      <c r="D15" s="4" t="s">
        <v>41</v>
      </c>
      <c r="E15" s="39"/>
      <c r="F15" s="39"/>
      <c r="G15" s="39"/>
      <c r="H15" s="39">
        <v>0.31</v>
      </c>
      <c r="I15" s="39"/>
      <c r="J15" s="39">
        <v>0.14000000000000001</v>
      </c>
      <c r="K15" s="39"/>
      <c r="L15" s="39"/>
      <c r="M15" s="33" t="s">
        <v>67</v>
      </c>
      <c r="N15" s="1" t="s">
        <v>81</v>
      </c>
    </row>
    <row r="16" spans="1:19" s="15" customFormat="1" ht="45" x14ac:dyDescent="0.25">
      <c r="A16" s="10"/>
      <c r="B16" s="6">
        <f t="shared" si="0"/>
        <v>10</v>
      </c>
      <c r="C16" s="1" t="s">
        <v>43</v>
      </c>
      <c r="D16" s="4" t="s">
        <v>41</v>
      </c>
      <c r="E16" s="39"/>
      <c r="F16" s="39"/>
      <c r="G16" s="39"/>
      <c r="H16" s="39"/>
      <c r="I16" s="39">
        <v>0.3</v>
      </c>
      <c r="J16" s="39"/>
      <c r="K16" s="39"/>
      <c r="L16" s="39"/>
      <c r="M16" s="33" t="s">
        <v>68</v>
      </c>
      <c r="N16" s="1" t="s">
        <v>81</v>
      </c>
    </row>
    <row r="17" spans="1:14" s="15" customFormat="1" ht="45" x14ac:dyDescent="0.25">
      <c r="A17" s="10"/>
      <c r="B17" s="6">
        <f t="shared" si="0"/>
        <v>11</v>
      </c>
      <c r="C17" s="1" t="s">
        <v>43</v>
      </c>
      <c r="D17" s="4" t="s">
        <v>41</v>
      </c>
      <c r="E17" s="39"/>
      <c r="F17" s="40">
        <v>0.14699999999999999</v>
      </c>
      <c r="G17" s="40">
        <v>0.35</v>
      </c>
      <c r="H17" s="39"/>
      <c r="I17" s="39">
        <v>0.22</v>
      </c>
      <c r="J17" s="39">
        <v>4.4000000000000004</v>
      </c>
      <c r="K17" s="39"/>
      <c r="L17" s="39"/>
      <c r="M17" s="33" t="s">
        <v>69</v>
      </c>
      <c r="N17" s="1" t="s">
        <v>81</v>
      </c>
    </row>
    <row r="18" spans="1:14" s="15" customFormat="1" ht="45" x14ac:dyDescent="0.25">
      <c r="A18" s="10"/>
      <c r="B18" s="6">
        <f t="shared" si="0"/>
        <v>12</v>
      </c>
      <c r="C18" s="1" t="s">
        <v>43</v>
      </c>
      <c r="D18" s="4" t="s">
        <v>41</v>
      </c>
      <c r="E18" s="39">
        <v>0.12</v>
      </c>
      <c r="F18" s="39"/>
      <c r="G18" s="39">
        <v>1.865</v>
      </c>
      <c r="H18" s="39">
        <v>0.32400000000000001</v>
      </c>
      <c r="I18" s="39">
        <v>0.1</v>
      </c>
      <c r="J18" s="39">
        <v>0.27</v>
      </c>
      <c r="K18" s="39"/>
      <c r="L18" s="39"/>
      <c r="M18" s="33" t="s">
        <v>70</v>
      </c>
      <c r="N18" s="1" t="s">
        <v>81</v>
      </c>
    </row>
    <row r="19" spans="1:14" s="15" customFormat="1" ht="45" x14ac:dyDescent="0.25">
      <c r="A19" s="10"/>
      <c r="B19" s="6">
        <f t="shared" si="0"/>
        <v>13</v>
      </c>
      <c r="C19" s="1" t="s">
        <v>43</v>
      </c>
      <c r="D19" s="4" t="s">
        <v>41</v>
      </c>
      <c r="E19" s="39"/>
      <c r="F19" s="39">
        <v>0.30200000000000005</v>
      </c>
      <c r="G19" s="39">
        <v>3.3140000000000001</v>
      </c>
      <c r="H19" s="39">
        <v>1.2490000000000001</v>
      </c>
      <c r="I19" s="39">
        <v>0.3</v>
      </c>
      <c r="J19" s="39"/>
      <c r="K19" s="39"/>
      <c r="L19" s="39"/>
      <c r="M19" s="33" t="s">
        <v>72</v>
      </c>
      <c r="N19" s="1" t="s">
        <v>81</v>
      </c>
    </row>
    <row r="20" spans="1:14" s="15" customFormat="1" ht="45" x14ac:dyDescent="0.25">
      <c r="A20" s="10"/>
      <c r="B20" s="6">
        <f t="shared" si="0"/>
        <v>14</v>
      </c>
      <c r="C20" s="1" t="s">
        <v>80</v>
      </c>
      <c r="D20" s="4" t="s">
        <v>41</v>
      </c>
      <c r="E20" s="39"/>
      <c r="F20" s="39">
        <v>0.35</v>
      </c>
      <c r="G20" s="39"/>
      <c r="H20" s="39"/>
      <c r="I20" s="39">
        <v>0.1</v>
      </c>
      <c r="J20" s="39"/>
      <c r="K20" s="39"/>
      <c r="L20" s="39"/>
      <c r="M20" s="33" t="s">
        <v>63</v>
      </c>
      <c r="N20" s="1" t="s">
        <v>81</v>
      </c>
    </row>
    <row r="21" spans="1:14" s="15" customFormat="1" ht="45" x14ac:dyDescent="0.25">
      <c r="A21" s="10"/>
      <c r="B21" s="6">
        <f t="shared" si="0"/>
        <v>15</v>
      </c>
      <c r="C21" s="1" t="s">
        <v>80</v>
      </c>
      <c r="D21" s="4" t="s">
        <v>41</v>
      </c>
      <c r="E21" s="39"/>
      <c r="F21" s="39">
        <v>0.30000000000000004</v>
      </c>
      <c r="G21" s="39">
        <v>0.1</v>
      </c>
      <c r="H21" s="40">
        <v>1.08</v>
      </c>
      <c r="I21" s="40">
        <v>0</v>
      </c>
      <c r="J21" s="39"/>
      <c r="K21" s="40">
        <v>0.13</v>
      </c>
      <c r="L21" s="40">
        <v>0</v>
      </c>
      <c r="M21" s="33" t="s">
        <v>64</v>
      </c>
      <c r="N21" s="1" t="s">
        <v>81</v>
      </c>
    </row>
    <row r="22" spans="1:14" s="15" customFormat="1" ht="45" x14ac:dyDescent="0.25">
      <c r="A22" s="10"/>
      <c r="B22" s="6">
        <f t="shared" si="0"/>
        <v>16</v>
      </c>
      <c r="C22" s="1" t="s">
        <v>80</v>
      </c>
      <c r="D22" s="4" t="s">
        <v>41</v>
      </c>
      <c r="E22" s="39"/>
      <c r="F22" s="39"/>
      <c r="G22" s="39">
        <v>0.04</v>
      </c>
      <c r="H22" s="39">
        <v>0.34499999999999997</v>
      </c>
      <c r="I22" s="39"/>
      <c r="J22" s="39"/>
      <c r="K22" s="39"/>
      <c r="L22" s="39"/>
      <c r="M22" s="33" t="s">
        <v>66</v>
      </c>
      <c r="N22" s="1" t="s">
        <v>81</v>
      </c>
    </row>
    <row r="23" spans="1:14" s="15" customFormat="1" ht="45" x14ac:dyDescent="0.25">
      <c r="A23" s="10"/>
      <c r="B23" s="6">
        <f t="shared" si="0"/>
        <v>17</v>
      </c>
      <c r="C23" s="1" t="s">
        <v>80</v>
      </c>
      <c r="D23" s="4" t="s">
        <v>41</v>
      </c>
      <c r="E23" s="39"/>
      <c r="F23" s="39"/>
      <c r="G23" s="39"/>
      <c r="H23" s="39">
        <v>0.65200000000000002</v>
      </c>
      <c r="I23" s="39"/>
      <c r="J23" s="39">
        <v>0.14500000000000002</v>
      </c>
      <c r="K23" s="39"/>
      <c r="L23" s="39"/>
      <c r="M23" s="33" t="s">
        <v>67</v>
      </c>
      <c r="N23" s="1" t="s">
        <v>81</v>
      </c>
    </row>
    <row r="24" spans="1:14" s="15" customFormat="1" ht="45" x14ac:dyDescent="0.25">
      <c r="A24" s="10"/>
      <c r="B24" s="6">
        <f t="shared" si="0"/>
        <v>18</v>
      </c>
      <c r="C24" s="1" t="s">
        <v>80</v>
      </c>
      <c r="D24" s="4" t="s">
        <v>41</v>
      </c>
      <c r="E24" s="39"/>
      <c r="F24" s="39"/>
      <c r="G24" s="39">
        <v>1.78</v>
      </c>
      <c r="H24" s="39"/>
      <c r="I24" s="39">
        <v>1.5499999999999998</v>
      </c>
      <c r="J24" s="39"/>
      <c r="K24" s="39"/>
      <c r="L24" s="39"/>
      <c r="M24" s="33" t="s">
        <v>68</v>
      </c>
      <c r="N24" s="1" t="s">
        <v>81</v>
      </c>
    </row>
    <row r="25" spans="1:14" ht="45" x14ac:dyDescent="0.25">
      <c r="B25" s="6">
        <f t="shared" si="0"/>
        <v>19</v>
      </c>
      <c r="C25" s="1" t="s">
        <v>80</v>
      </c>
      <c r="D25" s="4" t="s">
        <v>41</v>
      </c>
      <c r="E25" s="39"/>
      <c r="F25" s="39"/>
      <c r="G25" s="39">
        <v>0.2</v>
      </c>
      <c r="H25" s="39"/>
      <c r="I25" s="39"/>
      <c r="J25" s="39"/>
      <c r="K25" s="39"/>
      <c r="L25" s="39"/>
      <c r="M25" s="33" t="s">
        <v>69</v>
      </c>
      <c r="N25" s="1" t="s">
        <v>81</v>
      </c>
    </row>
    <row r="26" spans="1:14" ht="45" x14ac:dyDescent="0.25">
      <c r="B26" s="6">
        <f t="shared" si="0"/>
        <v>20</v>
      </c>
      <c r="C26" s="1" t="s">
        <v>80</v>
      </c>
      <c r="D26" s="4" t="s">
        <v>41</v>
      </c>
      <c r="E26" s="39"/>
      <c r="F26" s="39"/>
      <c r="G26" s="39">
        <v>0.82300000000000006</v>
      </c>
      <c r="H26" s="39">
        <v>0.221</v>
      </c>
      <c r="I26" s="39">
        <v>0.1</v>
      </c>
      <c r="J26" s="39">
        <v>0.45</v>
      </c>
      <c r="K26" s="39"/>
      <c r="L26" s="39"/>
      <c r="M26" s="33" t="s">
        <v>70</v>
      </c>
      <c r="N26" s="1" t="s">
        <v>81</v>
      </c>
    </row>
    <row r="27" spans="1:14" ht="45" x14ac:dyDescent="0.25">
      <c r="B27" s="6">
        <f t="shared" si="0"/>
        <v>21</v>
      </c>
      <c r="C27" s="1" t="s">
        <v>80</v>
      </c>
      <c r="D27" s="4" t="s">
        <v>41</v>
      </c>
      <c r="E27" s="39"/>
      <c r="F27" s="39"/>
      <c r="G27" s="39">
        <v>0.97</v>
      </c>
      <c r="H27" s="39">
        <v>0.69899999999999995</v>
      </c>
      <c r="I27" s="39"/>
      <c r="J27" s="39"/>
      <c r="K27" s="39"/>
      <c r="L27" s="39"/>
      <c r="M27" s="33" t="s">
        <v>72</v>
      </c>
      <c r="N27" s="1" t="s">
        <v>81</v>
      </c>
    </row>
    <row r="28" spans="1:14" x14ac:dyDescent="0.25">
      <c r="B28" s="16"/>
      <c r="C28" s="17"/>
      <c r="D28" s="34" t="s">
        <v>19</v>
      </c>
      <c r="E28" s="35">
        <f>SUM($E$8:$E$27)</f>
        <v>0.82</v>
      </c>
      <c r="F28" s="35">
        <f>SUM($F$8:$F$27)</f>
        <v>2.5289999999999999</v>
      </c>
      <c r="G28" s="35">
        <f>SUM($G$8:$G$27)</f>
        <v>12.042</v>
      </c>
      <c r="H28" s="35">
        <f>SUM($H$8:$H$27)</f>
        <v>7.17</v>
      </c>
      <c r="I28" s="35">
        <f>SUM($I$8:$I$27)</f>
        <v>3.1700000000000004</v>
      </c>
      <c r="J28" s="35">
        <f>SUM($J$8:$J$27)</f>
        <v>5.4859999999999998</v>
      </c>
      <c r="K28" s="35">
        <f>SUM($K$8:$K$27)</f>
        <v>0.64</v>
      </c>
      <c r="L28" s="35">
        <f>SUM($L$8:$L$27)</f>
        <v>0</v>
      </c>
      <c r="M28" s="21"/>
      <c r="N28" s="2"/>
    </row>
    <row r="29" spans="1:14" x14ac:dyDescent="0.25">
      <c r="B29" s="15"/>
      <c r="C29" s="2"/>
      <c r="D29" s="15"/>
      <c r="E29" s="15"/>
      <c r="F29" s="15"/>
      <c r="G29" s="15"/>
      <c r="H29" s="15"/>
      <c r="I29" s="15"/>
      <c r="J29" s="15"/>
      <c r="K29" s="15"/>
      <c r="L29" s="15"/>
      <c r="M29" s="15"/>
      <c r="N29" s="2"/>
    </row>
    <row r="30" spans="1:14" x14ac:dyDescent="0.25">
      <c r="A30" s="15"/>
      <c r="B30" s="36"/>
      <c r="C30" s="36"/>
      <c r="D30" s="36"/>
      <c r="E30" s="36"/>
      <c r="F30" s="36"/>
      <c r="G30" s="36"/>
      <c r="H30" s="36"/>
      <c r="I30" s="36"/>
      <c r="J30" s="36"/>
      <c r="K30" s="36"/>
      <c r="L30" s="36"/>
      <c r="M30" s="36"/>
      <c r="N30" s="36"/>
    </row>
    <row r="31" spans="1:14" x14ac:dyDescent="0.25">
      <c r="A31" s="15"/>
      <c r="B31" s="36"/>
      <c r="C31" s="36"/>
      <c r="D31" s="36"/>
      <c r="E31" s="36"/>
      <c r="F31" s="36"/>
      <c r="G31" s="36"/>
      <c r="H31" s="36"/>
      <c r="I31" s="36"/>
      <c r="J31" s="36"/>
      <c r="K31" s="36"/>
      <c r="L31" s="36"/>
      <c r="M31" s="36"/>
      <c r="N31" s="36"/>
    </row>
    <row r="32" spans="1:14" x14ac:dyDescent="0.25">
      <c r="A32" s="15"/>
      <c r="B32" s="36"/>
      <c r="C32" s="36"/>
      <c r="D32" s="36"/>
      <c r="E32" s="36"/>
      <c r="F32" s="36"/>
      <c r="G32" s="36"/>
      <c r="H32" s="36"/>
      <c r="I32" s="36"/>
      <c r="J32" s="36"/>
      <c r="K32" s="36"/>
      <c r="L32" s="36"/>
      <c r="M32" s="36"/>
      <c r="N32" s="36"/>
    </row>
    <row r="33" spans="1:14" x14ac:dyDescent="0.25">
      <c r="A33" s="15"/>
      <c r="B33" s="36"/>
      <c r="C33" s="36"/>
      <c r="D33" s="2"/>
      <c r="E33" s="2"/>
      <c r="F33" s="2"/>
      <c r="G33" s="2"/>
      <c r="H33" s="2"/>
      <c r="I33" s="2"/>
      <c r="J33" s="2"/>
      <c r="K33" s="2"/>
      <c r="L33" s="2"/>
      <c r="M33" s="2"/>
      <c r="N33" s="2"/>
    </row>
    <row r="34" spans="1:14" x14ac:dyDescent="0.25">
      <c r="A34" s="15"/>
      <c r="B34" s="36"/>
      <c r="C34" s="36"/>
      <c r="D34" s="36"/>
      <c r="E34" s="36"/>
      <c r="F34" s="36"/>
      <c r="G34" s="36"/>
      <c r="H34" s="36"/>
      <c r="I34" s="36"/>
      <c r="J34" s="36"/>
      <c r="K34" s="36"/>
      <c r="L34" s="36"/>
      <c r="M34" s="36"/>
      <c r="N34" s="36"/>
    </row>
    <row r="35" spans="1:14" x14ac:dyDescent="0.25">
      <c r="A35" s="15"/>
      <c r="B35" s="36"/>
      <c r="C35" s="36"/>
      <c r="D35" s="36"/>
      <c r="E35" s="36"/>
      <c r="F35" s="36"/>
      <c r="G35" s="36"/>
      <c r="H35" s="36"/>
      <c r="I35" s="36"/>
      <c r="J35" s="36"/>
      <c r="K35" s="36"/>
      <c r="L35" s="36"/>
      <c r="M35" s="36"/>
      <c r="N35" s="36"/>
    </row>
    <row r="36" spans="1:14" x14ac:dyDescent="0.25">
      <c r="A36" s="15"/>
      <c r="B36" s="36"/>
      <c r="C36" s="36"/>
      <c r="D36" s="36"/>
      <c r="E36" s="36"/>
      <c r="F36" s="36"/>
      <c r="G36" s="36"/>
      <c r="H36" s="36"/>
      <c r="I36" s="36"/>
      <c r="J36" s="36"/>
      <c r="K36" s="36"/>
      <c r="L36" s="36"/>
      <c r="M36" s="36"/>
      <c r="N36" s="36"/>
    </row>
    <row r="37" spans="1:14" x14ac:dyDescent="0.25">
      <c r="A37" s="15"/>
      <c r="B37" s="36"/>
      <c r="C37" s="36"/>
      <c r="D37" s="36"/>
      <c r="E37" s="36"/>
      <c r="F37" s="36"/>
      <c r="G37" s="36"/>
      <c r="H37" s="36"/>
      <c r="I37" s="36"/>
      <c r="J37" s="36"/>
      <c r="K37" s="36"/>
      <c r="L37" s="36"/>
      <c r="M37" s="36"/>
      <c r="N37" s="36"/>
    </row>
    <row r="38" spans="1:14" x14ac:dyDescent="0.25">
      <c r="A38" s="15"/>
      <c r="B38" s="36"/>
      <c r="C38" s="36"/>
      <c r="D38" s="36"/>
      <c r="E38" s="36"/>
      <c r="F38" s="36"/>
      <c r="G38" s="36"/>
      <c r="H38" s="36"/>
      <c r="I38" s="36"/>
      <c r="J38" s="36"/>
      <c r="K38" s="36"/>
      <c r="L38" s="36"/>
      <c r="M38" s="36"/>
      <c r="N38" s="36"/>
    </row>
    <row r="39" spans="1:14" x14ac:dyDescent="0.25">
      <c r="A39" s="15"/>
      <c r="B39" s="36"/>
      <c r="C39" s="36"/>
      <c r="D39" s="36"/>
      <c r="E39" s="36"/>
      <c r="F39" s="36"/>
      <c r="G39" s="36"/>
      <c r="H39" s="36"/>
      <c r="I39" s="36"/>
      <c r="J39" s="36"/>
      <c r="K39" s="36"/>
      <c r="L39" s="36"/>
      <c r="M39" s="36"/>
      <c r="N39" s="36"/>
    </row>
    <row r="40" spans="1:14" x14ac:dyDescent="0.25">
      <c r="A40" s="15"/>
      <c r="B40" s="26"/>
      <c r="C40" s="26"/>
      <c r="D40" s="27"/>
      <c r="E40" s="27"/>
      <c r="F40" s="27"/>
      <c r="G40" s="27"/>
      <c r="H40" s="27"/>
      <c r="I40" s="27"/>
      <c r="J40" s="27"/>
      <c r="K40" s="27"/>
      <c r="L40" s="27"/>
      <c r="M40" s="27"/>
      <c r="N40" s="27"/>
    </row>
    <row r="41" spans="1:14" x14ac:dyDescent="0.25">
      <c r="A41" s="15"/>
      <c r="B41" s="15"/>
      <c r="C41" s="15"/>
      <c r="D41" s="15"/>
      <c r="E41" s="15"/>
      <c r="F41" s="15"/>
      <c r="G41" s="15"/>
      <c r="H41" s="15"/>
      <c r="I41" s="15"/>
      <c r="J41" s="15"/>
      <c r="K41" s="15"/>
      <c r="L41" s="15"/>
      <c r="M41" s="15"/>
      <c r="N41" s="15"/>
    </row>
    <row r="42" spans="1:14" x14ac:dyDescent="0.25">
      <c r="A42" s="15"/>
      <c r="B42" s="15"/>
      <c r="C42" s="15"/>
      <c r="D42" s="15"/>
      <c r="E42" s="15"/>
      <c r="F42" s="15"/>
      <c r="G42" s="15"/>
      <c r="H42" s="15"/>
      <c r="I42" s="15"/>
      <c r="J42" s="15"/>
      <c r="K42" s="15"/>
      <c r="L42" s="15"/>
      <c r="M42" s="15"/>
      <c r="N42" s="15"/>
    </row>
    <row r="43" spans="1:14" x14ac:dyDescent="0.25">
      <c r="A43" s="15"/>
      <c r="B43" s="15"/>
      <c r="C43" s="15"/>
      <c r="D43" s="15"/>
      <c r="E43" s="15"/>
      <c r="F43" s="15"/>
      <c r="G43" s="15"/>
      <c r="H43" s="15"/>
      <c r="I43" s="15"/>
      <c r="J43" s="15"/>
      <c r="K43" s="15"/>
      <c r="L43" s="15"/>
      <c r="M43" s="15"/>
      <c r="N43" s="15"/>
    </row>
    <row r="44" spans="1:14" x14ac:dyDescent="0.25">
      <c r="C44" s="3"/>
    </row>
    <row r="45" spans="1:14" x14ac:dyDescent="0.25">
      <c r="C45" s="3"/>
    </row>
    <row r="46" spans="1:14" x14ac:dyDescent="0.25">
      <c r="C46" s="3"/>
    </row>
  </sheetData>
  <mergeCells count="9">
    <mergeCell ref="J5:L5"/>
    <mergeCell ref="M5:M6"/>
    <mergeCell ref="N5:N6"/>
    <mergeCell ref="C4:G4"/>
    <mergeCell ref="B5:B6"/>
    <mergeCell ref="C5:C6"/>
    <mergeCell ref="D5:D6"/>
    <mergeCell ref="E5:F5"/>
    <mergeCell ref="G5:I5"/>
  </mergeCells>
  <pageMargins left="0.70866141732283472" right="0.70866141732283472" top="0.74803149606299213" bottom="0.74803149606299213" header="0.31496062992125984" footer="0.31496062992125984"/>
  <pageSetup paperSize="9" scale="53" orientation="portrait" r:id="rId1"/>
  <rowBreaks count="1" manualBreakCount="1">
    <brk id="19"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5:S6"/>
  <sheetViews>
    <sheetView workbookViewId="0">
      <selection activeCell="A30013" sqref="A30013:Q30014"/>
    </sheetView>
  </sheetViews>
  <sheetFormatPr defaultRowHeight="15" x14ac:dyDescent="0.25"/>
  <sheetData>
    <row r="5" spans="1:19" x14ac:dyDescent="0.25">
      <c r="A5" s="28" t="s">
        <v>27</v>
      </c>
      <c r="B5" t="e">
        <f>XLR_ERRNAME</f>
        <v>#NAME?</v>
      </c>
    </row>
    <row r="6" spans="1:19" x14ac:dyDescent="0.25">
      <c r="A6" t="s">
        <v>28</v>
      </c>
      <c r="B6">
        <v>7445</v>
      </c>
      <c r="C6" s="29" t="s">
        <v>29</v>
      </c>
      <c r="D6">
        <v>5245</v>
      </c>
      <c r="E6" s="29" t="s">
        <v>30</v>
      </c>
      <c r="F6" s="29" t="s">
        <v>31</v>
      </c>
      <c r="G6" s="29" t="s">
        <v>32</v>
      </c>
      <c r="H6" s="29" t="s">
        <v>33</v>
      </c>
      <c r="I6" s="29" t="s">
        <v>33</v>
      </c>
      <c r="J6" s="29" t="s">
        <v>30</v>
      </c>
      <c r="K6" s="29" t="s">
        <v>34</v>
      </c>
      <c r="L6" s="29" t="s">
        <v>35</v>
      </c>
      <c r="M6" s="29" t="s">
        <v>36</v>
      </c>
      <c r="N6" s="29" t="s">
        <v>33</v>
      </c>
      <c r="O6">
        <v>1655</v>
      </c>
      <c r="P6" s="29" t="s">
        <v>37</v>
      </c>
      <c r="Q6">
        <v>0</v>
      </c>
      <c r="R6" s="29" t="s">
        <v>33</v>
      </c>
      <c r="S6" s="29" t="s">
        <v>38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Спецификация к прил 1,1</vt:lpstr>
      <vt:lpstr>График доставки к прил 1,1</vt:lpstr>
      <vt:lpstr>Query1</vt:lpstr>
      <vt:lpstr>Query3</vt:lpstr>
      <vt:lpstr>'График доставки к прил 1,1'!Область_печати</vt:lpstr>
    </vt:vector>
  </TitlesOfParts>
  <Company>RSC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Ахметзянова Венера Фанитовна</dc:creator>
  <cp:lastModifiedBy>Мигранова Регина Фангизовна</cp:lastModifiedBy>
  <cp:lastPrinted>2015-01-15T04:39:03Z</cp:lastPrinted>
  <dcterms:created xsi:type="dcterms:W3CDTF">2013-12-19T08:11:42Z</dcterms:created>
  <dcterms:modified xsi:type="dcterms:W3CDTF">2015-01-29T07:17:26Z</dcterms:modified>
</cp:coreProperties>
</file>